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10575" activeTab="0"/>
  </bookViews>
  <sheets>
    <sheet name="План" sheetId="1" r:id="rId1"/>
  </sheets>
  <definedNames>
    <definedName name="_xlnm.Print_Area" localSheetId="0">'План'!$A$1:$AV$26</definedName>
  </definedNames>
  <calcPr fullCalcOnLoad="1"/>
</workbook>
</file>

<file path=xl/sharedStrings.xml><?xml version="1.0" encoding="utf-8"?>
<sst xmlns="http://schemas.openxmlformats.org/spreadsheetml/2006/main" count="37" uniqueCount="35">
  <si>
    <t>№</t>
  </si>
  <si>
    <t>Наименование работ</t>
  </si>
  <si>
    <t>Начальник ПТО</t>
  </si>
  <si>
    <t>Д.Г. Выхристюк</t>
  </si>
  <si>
    <t>Реконструкция котельного оборудования на котельной Жилмассива, в том числе</t>
  </si>
  <si>
    <t>Газоснабжение парового котла ДКВР-20-13 ГМ №1 с установкой ГРУ</t>
  </si>
  <si>
    <t>Пуско-наладочные работы котла ДКВР-20-13 ГМ №1</t>
  </si>
  <si>
    <t>Монтаж парового котлоагрегата ДКВР-20-13 ГМ №1: обмуровочные работы и "под" котла</t>
  </si>
  <si>
    <t>тыс. руб. без НДС</t>
  </si>
  <si>
    <t>Затраты</t>
  </si>
  <si>
    <t>1</t>
  </si>
  <si>
    <t>2</t>
  </si>
  <si>
    <t>3</t>
  </si>
  <si>
    <t>4</t>
  </si>
  <si>
    <t>5</t>
  </si>
  <si>
    <t>Модернизация системы управления и станции визуализации котла ДКВР-20-13 ГМ №1 (автоматизированная система управления котла)</t>
  </si>
  <si>
    <t>тыс. руб. с НДС</t>
  </si>
  <si>
    <t>Технологическая обвязка котла ДКВР-20-13 ГМ №1 и питательных насосов ЦНСГ 38-198 (3 шт)</t>
  </si>
  <si>
    <t>Исп. Галкина Н.Ю.</t>
  </si>
  <si>
    <t>6</t>
  </si>
  <si>
    <t>Итого:</t>
  </si>
  <si>
    <t>Всего:</t>
  </si>
  <si>
    <t>Реконструкция надземной изоляции магистральных теплосетей ф720 мм длиной 275 пм в 2-х тр. изм. от КЖМ. Участок: от железной дороги до реки Оскол</t>
  </si>
  <si>
    <t>7</t>
  </si>
  <si>
    <t>Реконструкция и ремонт тепловой изоляции с применением современных материалов</t>
  </si>
  <si>
    <t>Приобретение парового котла ДКВР-20-13 ГМ №2</t>
  </si>
  <si>
    <t>Техническое обследование промышленной безопасности конструкций для переустройства фундаментов парового котла ГМ-50 №2 и экономайзера для установки парового котла ДКВР 20-13 и экономайзера</t>
  </si>
  <si>
    <t>Перечень работ, выполненных за 9 мес. 2017г. по  инвестиционной программе</t>
  </si>
  <si>
    <t>9 мес. 2017г</t>
  </si>
  <si>
    <t>8</t>
  </si>
  <si>
    <t>Бетонные и железобетонные конструкции котла ДКВР-20-13 ГМ №2</t>
  </si>
  <si>
    <t>9</t>
  </si>
  <si>
    <t>Монтаж линии нагнетания питательных насосов ЦНСГ 38-198 №1,2,3 (2 этап)</t>
  </si>
  <si>
    <t>10</t>
  </si>
  <si>
    <t>Прокладка кабелей для работы электрооборудования котла №1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</si>
</sst>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\ [$руб.-419];[Red]\-#,##0.00\ [$руб.-419]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0"/>
  </numFmts>
  <fonts count="4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8" fillId="33" borderId="1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/>
    </xf>
    <xf numFmtId="174" fontId="9" fillId="0" borderId="13" xfId="0" applyNumberFormat="1" applyFont="1" applyBorder="1" applyAlignment="1">
      <alignment horizontal="center" vertical="center"/>
    </xf>
    <xf numFmtId="174" fontId="9" fillId="33" borderId="14" xfId="0" applyNumberFormat="1" applyFont="1" applyFill="1" applyBorder="1" applyAlignment="1">
      <alignment horizontal="center" vertical="center"/>
    </xf>
    <xf numFmtId="174" fontId="5" fillId="0" borderId="13" xfId="0" applyNumberFormat="1" applyFont="1" applyBorder="1" applyAlignment="1">
      <alignment horizontal="left" vertical="center"/>
    </xf>
    <xf numFmtId="174" fontId="10" fillId="33" borderId="14" xfId="0" applyNumberFormat="1" applyFont="1" applyFill="1" applyBorder="1" applyAlignment="1">
      <alignment horizontal="center" vertical="center"/>
    </xf>
    <xf numFmtId="174" fontId="5" fillId="0" borderId="14" xfId="0" applyNumberFormat="1" applyFont="1" applyBorder="1" applyAlignment="1">
      <alignment horizontal="left" vertical="center"/>
    </xf>
    <xf numFmtId="174" fontId="10" fillId="33" borderId="0" xfId="0" applyNumberFormat="1" applyFont="1" applyFill="1" applyBorder="1" applyAlignment="1">
      <alignment horizontal="center" vertical="center"/>
    </xf>
    <xf numFmtId="174" fontId="5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A1" sqref="A1:D1"/>
    </sheetView>
  </sheetViews>
  <sheetFormatPr defaultColWidth="9.00390625" defaultRowHeight="12.75"/>
  <cols>
    <col min="1" max="1" width="6.00390625" style="9" customWidth="1"/>
    <col min="2" max="2" width="61.75390625" style="9" customWidth="1"/>
    <col min="3" max="4" width="18.875" style="51" customWidth="1"/>
    <col min="5" max="5" width="17.00390625" style="7" customWidth="1"/>
    <col min="6" max="6" width="8.25390625" style="8" customWidth="1"/>
    <col min="7" max="7" width="6.625" style="7" customWidth="1"/>
    <col min="8" max="17" width="9.125" style="9" customWidth="1"/>
    <col min="18" max="18" width="9.00390625" style="9" customWidth="1"/>
    <col min="19" max="16384" width="9.125" style="9" customWidth="1"/>
  </cols>
  <sheetData>
    <row r="1" spans="1:6" s="3" customFormat="1" ht="35.25" customHeight="1">
      <c r="A1" s="56" t="s">
        <v>27</v>
      </c>
      <c r="B1" s="56"/>
      <c r="C1" s="56"/>
      <c r="D1" s="56"/>
      <c r="E1" s="1"/>
      <c r="F1" s="2"/>
    </row>
    <row r="2" spans="1:4" ht="30.75" customHeight="1">
      <c r="A2" s="4"/>
      <c r="B2" s="5"/>
      <c r="C2" s="6"/>
      <c r="D2" s="6"/>
    </row>
    <row r="3" spans="1:7" ht="21" customHeight="1">
      <c r="A3" s="57" t="s">
        <v>0</v>
      </c>
      <c r="B3" s="57" t="s">
        <v>1</v>
      </c>
      <c r="C3" s="54" t="s">
        <v>9</v>
      </c>
      <c r="D3" s="54"/>
      <c r="E3" s="11"/>
      <c r="G3" s="9"/>
    </row>
    <row r="4" spans="1:7" ht="20.25" customHeight="1">
      <c r="A4" s="57"/>
      <c r="B4" s="57"/>
      <c r="C4" s="54" t="s">
        <v>28</v>
      </c>
      <c r="D4" s="54"/>
      <c r="E4" s="55"/>
      <c r="F4" s="55"/>
      <c r="G4" s="9"/>
    </row>
    <row r="5" spans="1:7" ht="32.25" customHeight="1">
      <c r="A5" s="57"/>
      <c r="B5" s="57"/>
      <c r="C5" s="10" t="s">
        <v>8</v>
      </c>
      <c r="D5" s="10" t="s">
        <v>16</v>
      </c>
      <c r="E5" s="12"/>
      <c r="F5" s="12"/>
      <c r="G5" s="9"/>
    </row>
    <row r="6" spans="1:9" s="17" customFormat="1" ht="36" customHeight="1">
      <c r="A6" s="54" t="s">
        <v>4</v>
      </c>
      <c r="B6" s="54"/>
      <c r="C6" s="54"/>
      <c r="D6" s="54"/>
      <c r="E6" s="13"/>
      <c r="F6" s="14"/>
      <c r="G6" s="9"/>
      <c r="H6" s="15"/>
      <c r="I6" s="16"/>
    </row>
    <row r="7" spans="1:9" s="17" customFormat="1" ht="36" customHeight="1">
      <c r="A7" s="18" t="s">
        <v>10</v>
      </c>
      <c r="B7" s="19" t="s">
        <v>7</v>
      </c>
      <c r="C7" s="20">
        <v>1070.3</v>
      </c>
      <c r="D7" s="20">
        <f>C7*1.18</f>
        <v>1262.954</v>
      </c>
      <c r="E7" s="21"/>
      <c r="F7" s="22"/>
      <c r="G7" s="9"/>
      <c r="H7" s="23"/>
      <c r="I7" s="16"/>
    </row>
    <row r="8" spans="1:9" s="17" customFormat="1" ht="31.5" customHeight="1">
      <c r="A8" s="18" t="s">
        <v>11</v>
      </c>
      <c r="B8" s="19" t="s">
        <v>6</v>
      </c>
      <c r="C8" s="20">
        <v>878.5</v>
      </c>
      <c r="D8" s="20">
        <f>C8*1.18</f>
        <v>1036.6299999999999</v>
      </c>
      <c r="E8" s="21"/>
      <c r="F8" s="22"/>
      <c r="G8" s="9"/>
      <c r="H8" s="23"/>
      <c r="I8" s="16"/>
    </row>
    <row r="9" spans="1:9" s="17" customFormat="1" ht="37.5" customHeight="1">
      <c r="A9" s="18" t="s">
        <v>12</v>
      </c>
      <c r="B9" s="19" t="s">
        <v>5</v>
      </c>
      <c r="C9" s="20">
        <v>260.5</v>
      </c>
      <c r="D9" s="20">
        <f>C9*1.18</f>
        <v>307.39</v>
      </c>
      <c r="E9" s="21"/>
      <c r="F9" s="22"/>
      <c r="G9" s="9"/>
      <c r="I9" s="16"/>
    </row>
    <row r="10" spans="1:11" s="17" customFormat="1" ht="42.75" customHeight="1">
      <c r="A10" s="18" t="s">
        <v>13</v>
      </c>
      <c r="B10" s="19" t="s">
        <v>17</v>
      </c>
      <c r="C10" s="20">
        <f>319.7-151.20211</f>
        <v>168.49788999999998</v>
      </c>
      <c r="D10" s="20">
        <f>(319.7-44.241)*1.18+44.241-128.15231*1.18-23.0498</f>
        <v>195.01309419999995</v>
      </c>
      <c r="E10" s="24"/>
      <c r="F10" s="25"/>
      <c r="G10" s="9"/>
      <c r="H10" s="15"/>
      <c r="I10" s="16"/>
      <c r="K10" s="9"/>
    </row>
    <row r="11" spans="1:9" s="17" customFormat="1" ht="50.25" customHeight="1">
      <c r="A11" s="18" t="s">
        <v>14</v>
      </c>
      <c r="B11" s="19" t="s">
        <v>15</v>
      </c>
      <c r="C11" s="20">
        <v>3648.8</v>
      </c>
      <c r="D11" s="20">
        <f>C11*1.18</f>
        <v>4305.584</v>
      </c>
      <c r="E11" s="26"/>
      <c r="F11" s="27"/>
      <c r="G11" s="9"/>
      <c r="H11" s="28"/>
      <c r="I11" s="16"/>
    </row>
    <row r="12" spans="1:9" s="17" customFormat="1" ht="33.75" customHeight="1">
      <c r="A12" s="18" t="s">
        <v>19</v>
      </c>
      <c r="B12" s="19" t="s">
        <v>25</v>
      </c>
      <c r="C12" s="20">
        <v>4022.27966</v>
      </c>
      <c r="D12" s="20">
        <f>C12*1.18</f>
        <v>4746.2899988</v>
      </c>
      <c r="E12" s="26"/>
      <c r="F12" s="29"/>
      <c r="G12" s="9"/>
      <c r="H12" s="30"/>
      <c r="I12" s="16"/>
    </row>
    <row r="13" spans="1:9" s="17" customFormat="1" ht="72.75" customHeight="1">
      <c r="A13" s="18" t="s">
        <v>23</v>
      </c>
      <c r="B13" s="19" t="s">
        <v>26</v>
      </c>
      <c r="C13" s="20">
        <v>50.84746</v>
      </c>
      <c r="D13" s="20">
        <f>C13*1.18</f>
        <v>60.0000028</v>
      </c>
      <c r="E13" s="26"/>
      <c r="F13" s="29"/>
      <c r="G13" s="9"/>
      <c r="H13" s="30"/>
      <c r="I13" s="16"/>
    </row>
    <row r="14" spans="1:9" s="17" customFormat="1" ht="37.5" customHeight="1">
      <c r="A14" s="18" t="s">
        <v>29</v>
      </c>
      <c r="B14" s="19" t="s">
        <v>32</v>
      </c>
      <c r="C14" s="20">
        <f>299.82679+15.96</f>
        <v>315.78679</v>
      </c>
      <c r="D14" s="20">
        <f>299.82679*1.18+15.96</f>
        <v>369.7556122</v>
      </c>
      <c r="E14" s="26"/>
      <c r="F14" s="29"/>
      <c r="G14" s="9"/>
      <c r="H14" s="30"/>
      <c r="I14" s="16"/>
    </row>
    <row r="15" spans="1:9" s="17" customFormat="1" ht="33.75" customHeight="1">
      <c r="A15" s="18" t="s">
        <v>31</v>
      </c>
      <c r="B15" s="19" t="s">
        <v>30</v>
      </c>
      <c r="C15" s="31">
        <v>664.26089</v>
      </c>
      <c r="D15" s="31">
        <f>C15*1.18</f>
        <v>783.8278502</v>
      </c>
      <c r="E15" s="26"/>
      <c r="F15" s="29"/>
      <c r="G15" s="9"/>
      <c r="H15" s="30"/>
      <c r="I15" s="16"/>
    </row>
    <row r="16" spans="1:9" s="17" customFormat="1" ht="33.75" customHeight="1">
      <c r="A16" s="18" t="s">
        <v>33</v>
      </c>
      <c r="B16" s="19" t="s">
        <v>34</v>
      </c>
      <c r="C16" s="31">
        <f>313.02473+26.693</f>
        <v>339.71772999999996</v>
      </c>
      <c r="D16" s="31">
        <f>313.02473*1.18+26.693</f>
        <v>396.06218139999993</v>
      </c>
      <c r="E16" s="26"/>
      <c r="F16" s="29"/>
      <c r="G16" s="9"/>
      <c r="H16" s="30"/>
      <c r="I16" s="16"/>
    </row>
    <row r="17" spans="1:7" ht="28.5" customHeight="1">
      <c r="A17" s="10"/>
      <c r="B17" s="32" t="s">
        <v>20</v>
      </c>
      <c r="C17" s="33">
        <f>SUM(C7:C16)</f>
        <v>11419.490420000002</v>
      </c>
      <c r="D17" s="33">
        <f>SUM(D7:D16)</f>
        <v>13463.5067396</v>
      </c>
      <c r="E17" s="34"/>
      <c r="F17" s="14"/>
      <c r="G17" s="9"/>
    </row>
    <row r="18" spans="1:9" s="17" customFormat="1" ht="36" customHeight="1">
      <c r="A18" s="54" t="s">
        <v>24</v>
      </c>
      <c r="B18" s="54"/>
      <c r="C18" s="54"/>
      <c r="D18" s="54"/>
      <c r="E18" s="21"/>
      <c r="F18" s="14"/>
      <c r="G18" s="9"/>
      <c r="H18" s="15"/>
      <c r="I18" s="16"/>
    </row>
    <row r="19" spans="1:9" s="17" customFormat="1" ht="60.75" customHeight="1">
      <c r="A19" s="18" t="s">
        <v>10</v>
      </c>
      <c r="B19" s="19" t="s">
        <v>22</v>
      </c>
      <c r="C19" s="20">
        <f>673.029+42.65913+109.10567+1514.97</f>
        <v>2339.7638</v>
      </c>
      <c r="D19" s="20">
        <f>673.029*1.18+42.65913*1.18+109.10567+1514.97*1.18</f>
        <v>2741.2822634</v>
      </c>
      <c r="E19" s="26"/>
      <c r="F19" s="29"/>
      <c r="G19" s="9"/>
      <c r="H19" s="30"/>
      <c r="I19" s="16"/>
    </row>
    <row r="20" spans="1:7" ht="28.5" customHeight="1">
      <c r="A20" s="10"/>
      <c r="B20" s="32" t="s">
        <v>20</v>
      </c>
      <c r="C20" s="35">
        <f>SUM(C19)</f>
        <v>2339.7638</v>
      </c>
      <c r="D20" s="35">
        <f>SUM(D19)</f>
        <v>2741.2822634</v>
      </c>
      <c r="E20" s="34"/>
      <c r="F20" s="14"/>
      <c r="G20" s="9"/>
    </row>
    <row r="21" spans="1:7" ht="28.5" customHeight="1">
      <c r="A21" s="36"/>
      <c r="B21" s="32" t="s">
        <v>21</v>
      </c>
      <c r="C21" s="37">
        <f>C20+C17</f>
        <v>13759.254220000003</v>
      </c>
      <c r="D21" s="38">
        <f>D20+D17</f>
        <v>16204.789003</v>
      </c>
      <c r="E21" s="39"/>
      <c r="F21" s="14"/>
      <c r="G21" s="9"/>
    </row>
    <row r="22" spans="1:6" s="43" customFormat="1" ht="43.5" customHeight="1">
      <c r="A22" s="40"/>
      <c r="B22" s="41"/>
      <c r="C22" s="6"/>
      <c r="D22" s="6"/>
      <c r="E22" s="42"/>
      <c r="F22" s="2"/>
    </row>
    <row r="23" spans="1:6" s="43" customFormat="1" ht="21.75" customHeight="1">
      <c r="A23" s="40"/>
      <c r="B23" s="44" t="s">
        <v>2</v>
      </c>
      <c r="C23" s="53" t="s">
        <v>3</v>
      </c>
      <c r="D23" s="53"/>
      <c r="E23" s="42"/>
      <c r="F23" s="2"/>
    </row>
    <row r="24" spans="1:6" s="43" customFormat="1" ht="18.75" customHeight="1">
      <c r="A24" s="40"/>
      <c r="B24" s="45"/>
      <c r="C24" s="6"/>
      <c r="D24" s="6"/>
      <c r="E24" s="42"/>
      <c r="F24" s="2"/>
    </row>
    <row r="25" spans="1:6" s="43" customFormat="1" ht="21.75" customHeight="1">
      <c r="A25" s="40"/>
      <c r="B25" s="46"/>
      <c r="C25" s="6"/>
      <c r="D25" s="6"/>
      <c r="E25" s="42"/>
      <c r="F25" s="2"/>
    </row>
    <row r="26" spans="1:5" ht="17.25" customHeight="1">
      <c r="A26" s="47"/>
      <c r="B26" s="48" t="s">
        <v>18</v>
      </c>
      <c r="C26" s="49"/>
      <c r="D26" s="49"/>
      <c r="E26" s="50"/>
    </row>
    <row r="27" ht="15.75">
      <c r="G27" s="52"/>
    </row>
  </sheetData>
  <sheetProtection selectLockedCells="1" selectUnlockedCells="1"/>
  <mergeCells count="9">
    <mergeCell ref="C23:D23"/>
    <mergeCell ref="A6:D6"/>
    <mergeCell ref="E4:F4"/>
    <mergeCell ref="A1:D1"/>
    <mergeCell ref="C3:D3"/>
    <mergeCell ref="C4:D4"/>
    <mergeCell ref="A3:A5"/>
    <mergeCell ref="B3:B5"/>
    <mergeCell ref="A18:D18"/>
  </mergeCells>
  <printOptions horizontalCentered="1"/>
  <pageMargins left="0.7874015748031497" right="0.5905511811023623" top="0.7874015748031497" bottom="0.7874015748031497" header="0.11811023622047245" footer="0.11811023622047245"/>
  <pageSetup horizontalDpi="300" verticalDpi="3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Галкина</dc:creator>
  <cp:keywords/>
  <dc:description/>
  <cp:lastModifiedBy>Лошко В.Р.</cp:lastModifiedBy>
  <cp:lastPrinted>2017-10-12T07:53:50Z</cp:lastPrinted>
  <dcterms:created xsi:type="dcterms:W3CDTF">2017-04-18T11:52:24Z</dcterms:created>
  <dcterms:modified xsi:type="dcterms:W3CDTF">2017-10-12T08:34:54Z</dcterms:modified>
  <cp:category/>
  <cp:version/>
  <cp:contentType/>
  <cp:contentStatus/>
</cp:coreProperties>
</file>